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50_先行地域推進室\03_事業運営\300_各事業実施（実施スキーム、需要家調整、補助金要綱等）\300_01補助金要綱\300-1_仙台市補助要綱\★各種要綱\４．【仮称】仙台市脱炭素先行地域づくり事業推進補助金交付要綱【泉パークタウン】（ハード面【家庭・事業】）\240719_最終校正（木村作業中）\03_参考様式関係\"/>
    </mc:Choice>
  </mc:AlternateContent>
  <bookViews>
    <workbookView xWindow="57480" yWindow="-120" windowWidth="29040" windowHeight="16440"/>
  </bookViews>
  <sheets>
    <sheet name="太陽光発電設備" sheetId="6" r:id="rId1"/>
  </sheets>
  <definedNames>
    <definedName name="_xlnm.Print_Area" localSheetId="0">太陽光発電設備!$A$1:$H$17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6" l="1"/>
  <c r="F9" i="6"/>
  <c r="F10" i="6"/>
  <c r="F11" i="6"/>
  <c r="G11" i="6" s="1"/>
  <c r="F7" i="6"/>
  <c r="G7" i="6" s="1"/>
  <c r="G8" i="6"/>
  <c r="G9" i="6"/>
  <c r="G10" i="6"/>
  <c r="G6" i="6"/>
  <c r="F6" i="6" l="1"/>
  <c r="D14" i="6" l="1"/>
  <c r="D15" i="6" l="1"/>
  <c r="D16" i="6" s="1"/>
</calcChain>
</file>

<file path=xl/sharedStrings.xml><?xml version="1.0" encoding="utf-8"?>
<sst xmlns="http://schemas.openxmlformats.org/spreadsheetml/2006/main" count="26" uniqueCount="26">
  <si>
    <t>NO.</t>
    <phoneticPr fontId="3"/>
  </si>
  <si>
    <t>例</t>
    <rPh sb="0" eb="1">
      <t>レイ</t>
    </rPh>
    <phoneticPr fontId="2"/>
  </si>
  <si>
    <t>設備メーカー</t>
    <rPh sb="0" eb="2">
      <t>セツビ</t>
    </rPh>
    <phoneticPr fontId="2"/>
  </si>
  <si>
    <t>設備型番</t>
    <rPh sb="0" eb="2">
      <t>セツビ</t>
    </rPh>
    <phoneticPr fontId="2"/>
  </si>
  <si>
    <t>耐用年数[年]</t>
    <rPh sb="0" eb="4">
      <t>タイヨウネンスウ</t>
    </rPh>
    <rPh sb="5" eb="6">
      <t>ネン</t>
    </rPh>
    <phoneticPr fontId="3"/>
  </si>
  <si>
    <t>年間発電量
[kWh/年]</t>
    <rPh sb="0" eb="2">
      <t>ネンカン</t>
    </rPh>
    <rPh sb="2" eb="4">
      <t>ハツデン</t>
    </rPh>
    <rPh sb="4" eb="5">
      <t>リョウ</t>
    </rPh>
    <rPh sb="11" eb="12">
      <t>ネン</t>
    </rPh>
    <phoneticPr fontId="2"/>
  </si>
  <si>
    <t>CO2排出係数[kg-CO2/kWh]</t>
    <rPh sb="3" eb="5">
      <t>ハイシュツ</t>
    </rPh>
    <rPh sb="5" eb="6">
      <t>ガカリ</t>
    </rPh>
    <phoneticPr fontId="3"/>
  </si>
  <si>
    <t>年間総発電量[kWh/年]</t>
    <rPh sb="0" eb="2">
      <t>ネンカン</t>
    </rPh>
    <rPh sb="2" eb="3">
      <t>ソウ</t>
    </rPh>
    <rPh sb="3" eb="5">
      <t>ハツデン</t>
    </rPh>
    <rPh sb="5" eb="6">
      <t>リョウ</t>
    </rPh>
    <phoneticPr fontId="2"/>
  </si>
  <si>
    <t>（計算書の使い方）</t>
    <rPh sb="1" eb="4">
      <t>ケイサンショ</t>
    </rPh>
    <rPh sb="5" eb="6">
      <t>ツカ</t>
    </rPh>
    <rPh sb="7" eb="8">
      <t>カタ</t>
    </rPh>
    <phoneticPr fontId="2"/>
  </si>
  <si>
    <t>定数</t>
    <rPh sb="0" eb="2">
      <t>テイスウ</t>
    </rPh>
    <phoneticPr fontId="2"/>
  </si>
  <si>
    <t>計算結果</t>
    <rPh sb="0" eb="4">
      <t>ケイサンケッカ</t>
    </rPh>
    <phoneticPr fontId="2"/>
  </si>
  <si>
    <t>法定耐用年数</t>
    <rPh sb="0" eb="6">
      <t>ホウテイタイヨウネンスウ</t>
    </rPh>
    <phoneticPr fontId="2"/>
  </si>
  <si>
    <t>出典</t>
    <rPh sb="0" eb="2">
      <t>シュッテン</t>
    </rPh>
    <phoneticPr fontId="2"/>
  </si>
  <si>
    <t>項目</t>
    <rPh sb="0" eb="2">
      <t>コウモク</t>
    </rPh>
    <phoneticPr fontId="3"/>
  </si>
  <si>
    <t>値</t>
    <rPh sb="0" eb="1">
      <t>アタイ</t>
    </rPh>
    <phoneticPr fontId="2"/>
  </si>
  <si>
    <t>○○○株式会社</t>
    <rPh sb="3" eb="7">
      <t>カブシキガイシャ</t>
    </rPh>
    <phoneticPr fontId="2"/>
  </si>
  <si>
    <t>設備利用率[%]</t>
    <rPh sb="0" eb="2">
      <t>セツビ</t>
    </rPh>
    <rPh sb="2" eb="5">
      <t>リヨウリツ</t>
    </rPh>
    <phoneticPr fontId="3"/>
  </si>
  <si>
    <t>AB123-C4、CD567-E8</t>
    <phoneticPr fontId="2"/>
  </si>
  <si>
    <t>「令和５年度以降の調達価格等に関する意見」における住宅用太陽光発電の想定値</t>
    <rPh sb="25" eb="33">
      <t>ジュウタクヨウタイヨウコウハツデン</t>
    </rPh>
    <rPh sb="34" eb="37">
      <t>ソウテイチ</t>
    </rPh>
    <phoneticPr fontId="2"/>
  </si>
  <si>
    <t>累計CO2排出削減量[kg-CO2]</t>
    <rPh sb="0" eb="2">
      <t>ルイケイ</t>
    </rPh>
    <rPh sb="5" eb="7">
      <t>ハイシュツ</t>
    </rPh>
    <rPh sb="7" eb="9">
      <t>サクゲン</t>
    </rPh>
    <rPh sb="9" eb="10">
      <t>リョウ</t>
    </rPh>
    <phoneticPr fontId="2"/>
  </si>
  <si>
    <t>発電出力
[kW]</t>
    <rPh sb="0" eb="4">
      <t>ハツデンシュツリョク</t>
    </rPh>
    <phoneticPr fontId="2"/>
  </si>
  <si>
    <r>
      <t>太陽光発電設備導入に係るCO</t>
    </r>
    <r>
      <rPr>
        <b/>
        <vertAlign val="subscript"/>
        <sz val="18"/>
        <rFont val="Yu Gothic"/>
        <family val="3"/>
        <charset val="128"/>
        <scheme val="minor"/>
      </rPr>
      <t>2</t>
    </r>
    <r>
      <rPr>
        <b/>
        <sz val="18"/>
        <rFont val="Yu Gothic"/>
        <family val="3"/>
        <charset val="128"/>
        <scheme val="minor"/>
      </rPr>
      <t>排出削減量 計算シート</t>
    </r>
    <rPh sb="0" eb="3">
      <t>タイヨウコウ</t>
    </rPh>
    <rPh sb="3" eb="5">
      <t>ハツデン</t>
    </rPh>
    <rPh sb="5" eb="7">
      <t>セツビ</t>
    </rPh>
    <rPh sb="7" eb="9">
      <t>ドウニュウ</t>
    </rPh>
    <rPh sb="10" eb="11">
      <t>カカ</t>
    </rPh>
    <rPh sb="18" eb="20">
      <t>ハイシュツ</t>
    </rPh>
    <rPh sb="21" eb="23">
      <t>ケイサン</t>
    </rPh>
    <phoneticPr fontId="2"/>
  </si>
  <si>
    <r>
      <t>黄色のセルに数値を入力すると、CO</t>
    </r>
    <r>
      <rPr>
        <vertAlign val="subscript"/>
        <sz val="14"/>
        <color theme="1"/>
        <rFont val="Yu Gothic"/>
        <family val="3"/>
        <charset val="128"/>
        <scheme val="minor"/>
      </rPr>
      <t>2</t>
    </r>
    <r>
      <rPr>
        <sz val="14"/>
        <color theme="1"/>
        <rFont val="Yu Gothic"/>
        <family val="3"/>
        <charset val="128"/>
        <scheme val="minor"/>
      </rPr>
      <t>排出削減量が自動で計算されます。</t>
    </r>
    <rPh sb="0" eb="2">
      <t>キイロ</t>
    </rPh>
    <rPh sb="6" eb="8">
      <t>スウチ</t>
    </rPh>
    <rPh sb="9" eb="11">
      <t>ニュウリョク</t>
    </rPh>
    <rPh sb="18" eb="23">
      <t>ハイシュツサクゲンリョウ</t>
    </rPh>
    <rPh sb="24" eb="26">
      <t>ジドウ</t>
    </rPh>
    <rPh sb="27" eb="29">
      <t>ケイサン</t>
    </rPh>
    <phoneticPr fontId="2"/>
  </si>
  <si>
    <t>東北電力排出係数　2022年度確定値（https://www.tohoku-epco.co.jp/enviro/picup/co.html）</t>
    <rPh sb="0" eb="2">
      <t>トウホク</t>
    </rPh>
    <rPh sb="2" eb="4">
      <t>デンリョク</t>
    </rPh>
    <rPh sb="4" eb="6">
      <t>ハイシュツ</t>
    </rPh>
    <rPh sb="6" eb="8">
      <t>ケイスウ</t>
    </rPh>
    <rPh sb="13" eb="15">
      <t>ネンド</t>
    </rPh>
    <rPh sb="15" eb="17">
      <t>カクテイ</t>
    </rPh>
    <rPh sb="17" eb="18">
      <t>チ</t>
    </rPh>
    <phoneticPr fontId="2"/>
  </si>
  <si>
    <t>年間CO2削減量[t-CO2/年]</t>
    <rPh sb="0" eb="2">
      <t>ネンカン</t>
    </rPh>
    <rPh sb="5" eb="7">
      <t>サクゲン</t>
    </rPh>
    <rPh sb="7" eb="8">
      <t>リョウ</t>
    </rPh>
    <phoneticPr fontId="2"/>
  </si>
  <si>
    <t>年間ＣＯ2
削減量
[t-CO2/年]</t>
    <rPh sb="0" eb="2">
      <t>ネンカン</t>
    </rPh>
    <rPh sb="6" eb="8">
      <t>サクゲン</t>
    </rPh>
    <rPh sb="8" eb="9">
      <t>リョウ</t>
    </rPh>
    <rPh sb="17" eb="1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</si>
</sst>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00;[Red]\-#,##0.000"/>
    <numFmt numFmtId="178" formatCode="#,##0.0;[Red]\-#,##0.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b/>
      <sz val="18"/>
      <name val="Yu Gothic"/>
      <family val="3"/>
      <charset val="128"/>
      <scheme val="minor"/>
    </font>
    <font>
      <b/>
      <vertAlign val="subscript"/>
      <sz val="18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vertAlign val="subscript"/>
      <sz val="14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wrapText="1" shrinkToFit="1"/>
    </xf>
    <xf numFmtId="0" fontId="11" fillId="0" borderId="0" xfId="0" applyFont="1"/>
    <xf numFmtId="0" fontId="12" fillId="4" borderId="5" xfId="0" applyFont="1" applyFill="1" applyBorder="1" applyAlignment="1">
      <alignment horizontal="center" vertical="center" shrinkToFit="1"/>
    </xf>
    <xf numFmtId="0" fontId="12" fillId="4" borderId="4" xfId="0" applyFont="1" applyFill="1" applyBorder="1" applyAlignment="1" applyProtection="1">
      <alignment vertical="center" shrinkToFit="1"/>
      <protection locked="0"/>
    </xf>
    <xf numFmtId="178" fontId="12" fillId="4" borderId="4" xfId="1" applyNumberFormat="1" applyFont="1" applyFill="1" applyBorder="1" applyAlignment="1" applyProtection="1">
      <alignment vertical="center" shrinkToFit="1"/>
      <protection locked="0"/>
    </xf>
    <xf numFmtId="38" fontId="12" fillId="4" borderId="4" xfId="1" applyFont="1" applyFill="1" applyBorder="1" applyAlignment="1">
      <alignment vertical="center" shrinkToFit="1"/>
    </xf>
    <xf numFmtId="40" fontId="12" fillId="4" borderId="4" xfId="1" applyNumberFormat="1" applyFont="1" applyFill="1" applyBorder="1" applyAlignment="1">
      <alignment vertical="center" shrinkToFit="1"/>
    </xf>
    <xf numFmtId="0" fontId="13" fillId="0" borderId="15" xfId="0" applyFont="1" applyBorder="1" applyAlignment="1">
      <alignment horizontal="center" vertical="center"/>
    </xf>
    <xf numFmtId="38" fontId="13" fillId="3" borderId="6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vertical="center" shrinkToFit="1"/>
      <protection locked="0"/>
    </xf>
    <xf numFmtId="178" fontId="5" fillId="2" borderId="2" xfId="1" applyNumberFormat="1" applyFont="1" applyFill="1" applyBorder="1" applyAlignment="1" applyProtection="1">
      <alignment vertical="center" shrinkToFit="1"/>
      <protection locked="0"/>
    </xf>
    <xf numFmtId="0" fontId="13" fillId="0" borderId="14" xfId="0" applyFont="1" applyBorder="1" applyAlignment="1">
      <alignment vertical="center"/>
    </xf>
    <xf numFmtId="38" fontId="13" fillId="3" borderId="11" xfId="1" applyFont="1" applyFill="1" applyBorder="1" applyAlignment="1">
      <alignment vertical="center"/>
    </xf>
    <xf numFmtId="38" fontId="13" fillId="3" borderId="11" xfId="1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40" fontId="12" fillId="3" borderId="4" xfId="1" applyNumberFormat="1" applyFont="1" applyFill="1" applyBorder="1" applyAlignment="1">
      <alignment vertical="center" shrinkToFit="1"/>
    </xf>
    <xf numFmtId="0" fontId="13" fillId="0" borderId="7" xfId="0" applyFont="1" applyBorder="1" applyAlignment="1">
      <alignment vertical="center"/>
    </xf>
    <xf numFmtId="176" fontId="13" fillId="3" borderId="1" xfId="0" applyNumberFormat="1" applyFont="1" applyFill="1" applyBorder="1" applyAlignment="1">
      <alignment vertical="center"/>
    </xf>
    <xf numFmtId="176" fontId="13" fillId="3" borderId="1" xfId="0" applyNumberFormat="1" applyFont="1" applyFill="1" applyBorder="1" applyAlignment="1">
      <alignment vertical="center" shrinkToFit="1"/>
    </xf>
    <xf numFmtId="177" fontId="13" fillId="3" borderId="1" xfId="1" applyNumberFormat="1" applyFont="1" applyFill="1" applyBorder="1" applyAlignment="1">
      <alignment vertical="center"/>
    </xf>
    <xf numFmtId="177" fontId="13" fillId="3" borderId="1" xfId="1" applyNumberFormat="1" applyFont="1" applyFill="1" applyBorder="1" applyAlignment="1">
      <alignment vertical="center" shrinkToFit="1"/>
    </xf>
    <xf numFmtId="0" fontId="14" fillId="0" borderId="0" xfId="0" applyFont="1"/>
    <xf numFmtId="38" fontId="13" fillId="3" borderId="12" xfId="1" applyFont="1" applyFill="1" applyBorder="1" applyAlignment="1">
      <alignment vertical="center"/>
    </xf>
    <xf numFmtId="38" fontId="15" fillId="3" borderId="13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2" borderId="3" xfId="0" applyFont="1" applyFill="1" applyBorder="1" applyAlignment="1" applyProtection="1">
      <alignment vertical="center"/>
      <protection locked="0"/>
    </xf>
    <xf numFmtId="178" fontId="5" fillId="2" borderId="3" xfId="1" applyNumberFormat="1" applyFont="1" applyFill="1" applyBorder="1" applyAlignment="1" applyProtection="1">
      <alignment vertical="center"/>
      <protection locked="0"/>
    </xf>
    <xf numFmtId="40" fontId="12" fillId="3" borderId="3" xfId="1" applyNumberFormat="1" applyFont="1" applyFill="1" applyBorder="1" applyAlignment="1">
      <alignment vertical="center" shrinkToFit="1"/>
    </xf>
    <xf numFmtId="0" fontId="13" fillId="0" borderId="7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40" fontId="5" fillId="3" borderId="4" xfId="1" applyNumberFormat="1" applyFont="1" applyFill="1" applyBorder="1" applyAlignment="1">
      <alignment vertical="center" shrinkToFit="1"/>
    </xf>
    <xf numFmtId="38" fontId="5" fillId="3" borderId="4" xfId="1" applyNumberFormat="1" applyFont="1" applyFill="1" applyBorder="1" applyAlignment="1">
      <alignment vertical="center" shrinkToFit="1"/>
    </xf>
    <xf numFmtId="38" fontId="5" fillId="3" borderId="3" xfId="1" applyNumberFormat="1" applyFont="1" applyFill="1" applyBorder="1" applyAlignment="1">
      <alignment vertical="center" shrinkToFit="1"/>
    </xf>
    <xf numFmtId="40" fontId="15" fillId="3" borderId="10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showZeros="0" tabSelected="1" view="pageBreakPreview" zoomScaleNormal="70" zoomScaleSheetLayoutView="100" workbookViewId="0">
      <selection activeCell="D10" sqref="D10"/>
    </sheetView>
  </sheetViews>
  <sheetFormatPr defaultColWidth="8.75" defaultRowHeight="18.75"/>
  <cols>
    <col min="1" max="1" width="3.125" style="1" customWidth="1"/>
    <col min="2" max="2" width="5.875" style="1" customWidth="1"/>
    <col min="3" max="3" width="21.375" style="1" customWidth="1"/>
    <col min="4" max="4" width="26.25" style="1" customWidth="1"/>
    <col min="5" max="7" width="15.25" style="1" customWidth="1"/>
    <col min="8" max="8" width="3.125" style="1" customWidth="1"/>
    <col min="9" max="9" width="8.75" style="1" customWidth="1"/>
    <col min="10" max="10" width="25.25" style="1" hidden="1" customWidth="1"/>
    <col min="11" max="11" width="7.875" style="1" hidden="1" customWidth="1"/>
    <col min="12" max="12" width="63.625" style="1" hidden="1" customWidth="1"/>
    <col min="13" max="16384" width="8.75" style="1"/>
  </cols>
  <sheetData>
    <row r="1" spans="1:12" ht="33">
      <c r="A1" s="2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4">
      <c r="B2" s="4" t="s">
        <v>8</v>
      </c>
    </row>
    <row r="3" spans="1:12" ht="24">
      <c r="B3" s="4" t="s">
        <v>22</v>
      </c>
    </row>
    <row r="4" spans="1:12" ht="19.5" thickBot="1"/>
    <row r="5" spans="1:12" ht="54" customHeight="1" thickBot="1">
      <c r="B5" s="5" t="s">
        <v>0</v>
      </c>
      <c r="C5" s="5" t="s">
        <v>2</v>
      </c>
      <c r="D5" s="6" t="s">
        <v>3</v>
      </c>
      <c r="E5" s="6" t="s">
        <v>20</v>
      </c>
      <c r="F5" s="6" t="s">
        <v>5</v>
      </c>
      <c r="G5" s="6" t="s">
        <v>25</v>
      </c>
      <c r="J5" s="7" t="s">
        <v>9</v>
      </c>
    </row>
    <row r="6" spans="1:12" ht="20.25" thickTop="1" thickBot="1">
      <c r="B6" s="8" t="s">
        <v>1</v>
      </c>
      <c r="C6" s="9" t="s">
        <v>15</v>
      </c>
      <c r="D6" s="9" t="s">
        <v>17</v>
      </c>
      <c r="E6" s="10">
        <v>10</v>
      </c>
      <c r="F6" s="11">
        <f>IFERROR(E6*$K$8*24*365,"")</f>
        <v>12001.2</v>
      </c>
      <c r="G6" s="12">
        <f>IFERROR(F6*$K$9/1000,"")</f>
        <v>5.7245724000000004</v>
      </c>
      <c r="J6" s="13" t="s">
        <v>13</v>
      </c>
      <c r="K6" s="14" t="s">
        <v>14</v>
      </c>
      <c r="L6" s="14" t="s">
        <v>12</v>
      </c>
    </row>
    <row r="7" spans="1:12" ht="20.25" thickTop="1" thickBot="1">
      <c r="B7" s="15">
        <v>1</v>
      </c>
      <c r="C7" s="16"/>
      <c r="D7" s="16"/>
      <c r="E7" s="17"/>
      <c r="F7" s="40">
        <f>IFERROR(E7*24*365*$K$8,"")</f>
        <v>0</v>
      </c>
      <c r="G7" s="39">
        <f t="shared" ref="G7:G11" si="0">IFERROR(F7*$K$9/1000,"")</f>
        <v>0</v>
      </c>
      <c r="J7" s="18" t="s">
        <v>4</v>
      </c>
      <c r="K7" s="19">
        <v>17</v>
      </c>
      <c r="L7" s="20" t="s">
        <v>11</v>
      </c>
    </row>
    <row r="8" spans="1:12" ht="19.5" thickBot="1">
      <c r="B8" s="21">
        <v>2</v>
      </c>
      <c r="C8" s="16"/>
      <c r="D8" s="16"/>
      <c r="E8" s="17"/>
      <c r="F8" s="40">
        <f t="shared" ref="F8:F11" si="1">IFERROR(E8*24*365*$K$8,"")</f>
        <v>0</v>
      </c>
      <c r="G8" s="22">
        <f t="shared" si="0"/>
        <v>0</v>
      </c>
      <c r="J8" s="23" t="s">
        <v>16</v>
      </c>
      <c r="K8" s="24">
        <v>0.13700000000000001</v>
      </c>
      <c r="L8" s="25" t="s">
        <v>18</v>
      </c>
    </row>
    <row r="9" spans="1:12" ht="19.5" thickBot="1">
      <c r="B9" s="21">
        <v>3</v>
      </c>
      <c r="C9" s="16"/>
      <c r="D9" s="16"/>
      <c r="E9" s="17"/>
      <c r="F9" s="40">
        <f t="shared" si="1"/>
        <v>0</v>
      </c>
      <c r="G9" s="22">
        <f t="shared" si="0"/>
        <v>0</v>
      </c>
      <c r="J9" s="23" t="s">
        <v>6</v>
      </c>
      <c r="K9" s="26">
        <v>0.47699999999999998</v>
      </c>
      <c r="L9" s="27" t="s">
        <v>23</v>
      </c>
    </row>
    <row r="10" spans="1:12">
      <c r="B10" s="21">
        <v>4</v>
      </c>
      <c r="C10" s="16"/>
      <c r="D10" s="16"/>
      <c r="E10" s="17"/>
      <c r="F10" s="40">
        <f t="shared" si="1"/>
        <v>0</v>
      </c>
      <c r="G10" s="22">
        <f t="shared" si="0"/>
        <v>0</v>
      </c>
    </row>
    <row r="11" spans="1:12" ht="19.5" thickBot="1">
      <c r="B11" s="32">
        <v>5</v>
      </c>
      <c r="C11" s="33"/>
      <c r="D11" s="33"/>
      <c r="E11" s="34"/>
      <c r="F11" s="41">
        <f t="shared" si="1"/>
        <v>0</v>
      </c>
      <c r="G11" s="35">
        <f t="shared" si="0"/>
        <v>0</v>
      </c>
    </row>
    <row r="13" spans="1:12" ht="24.75" thickBot="1">
      <c r="B13" s="28" t="s">
        <v>10</v>
      </c>
    </row>
    <row r="14" spans="1:12" ht="19.5" thickBot="1">
      <c r="B14" s="36" t="s">
        <v>7</v>
      </c>
      <c r="C14" s="37"/>
      <c r="D14" s="29">
        <f>SUM(F7:F11)</f>
        <v>0</v>
      </c>
    </row>
    <row r="15" spans="1:12" ht="25.5" thickTop="1" thickBot="1">
      <c r="B15" s="36" t="s">
        <v>24</v>
      </c>
      <c r="C15" s="38"/>
      <c r="D15" s="42">
        <f>D14*K9/1000</f>
        <v>0</v>
      </c>
    </row>
    <row r="16" spans="1:12" ht="24.75" hidden="1" thickBot="1">
      <c r="B16" s="36" t="s">
        <v>19</v>
      </c>
      <c r="C16" s="37"/>
      <c r="D16" s="30">
        <f>D15*K7</f>
        <v>0</v>
      </c>
    </row>
    <row r="19" spans="11:11" ht="18" customHeight="1">
      <c r="K19" s="31"/>
    </row>
  </sheetData>
  <sheetProtection algorithmName="SHA-512" hashValue="yrqmiIXkqW5+f3CzOW4PLMC9akdp/jBqhY/sFj8iB9PkeFYWQNe7d77clC+OMUaDMfEuWZRgg+yVSl8AyOypxQ==" saltValue="Xse5Om7Ij+Y3/3EntanBew==" spinCount="100000" sheet="1" formatCells="0" formatColumns="0" formatRows="0" insertColumns="0" insertRows="0" insertHyperlinks="0" deleteColumns="0" deleteRows="0" selectLockedCells="1" sort="0" autoFilter="0" pivotTables="0"/>
  <mergeCells count="3">
    <mergeCell ref="B14:C14"/>
    <mergeCell ref="B15:C15"/>
    <mergeCell ref="B16:C16"/>
  </mergeCells>
  <phoneticPr fontId="2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太陽光発電設備</vt:lpstr>
      <vt:lpstr>太陽光発電設備!Print_Area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tanch309</dc:creator>
  <cp:lastModifiedBy>仙台市</cp:lastModifiedBy>
  <cp:lastPrinted>2024-07-12T02:20:11Z</cp:lastPrinted>
  <dcterms:created xsi:type="dcterms:W3CDTF">2015-06-05T18:19:34Z</dcterms:created>
  <dcterms:modified xsi:type="dcterms:W3CDTF">2024-07-24T06:20:32Z</dcterms:modified>
</cp:coreProperties>
</file>